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帯域と容量の計算" sheetId="2" r:id="rId1"/>
    <sheet name="例1)容量から帯域の計算" sheetId="4" r:id="rId2"/>
    <sheet name="例2）帯域からデータ量算出" sheetId="3" r:id="rId3"/>
  </sheets>
  <calcPr calcId="152511"/>
</workbook>
</file>

<file path=xl/calcChain.xml><?xml version="1.0" encoding="utf-8"?>
<calcChain xmlns="http://schemas.openxmlformats.org/spreadsheetml/2006/main">
  <c r="B48" i="3" l="1"/>
  <c r="C14" i="4"/>
  <c r="C9" i="4" l="1"/>
  <c r="C10" i="4" s="1"/>
  <c r="C11" i="4" s="1"/>
  <c r="C12" i="4" s="1"/>
  <c r="B42" i="3"/>
  <c r="B43" i="3" s="1"/>
  <c r="B44" i="3" s="1"/>
  <c r="B46" i="3" l="1"/>
  <c r="B45" i="3"/>
  <c r="C21" i="2"/>
  <c r="C22" i="2" s="1"/>
  <c r="C23" i="2" s="1"/>
  <c r="C9" i="2"/>
  <c r="C10" i="2" s="1"/>
  <c r="C11" i="2" s="1"/>
  <c r="C12" i="2" s="1"/>
  <c r="C14" i="2" s="1"/>
  <c r="C25" i="2" l="1"/>
  <c r="C27" i="2" s="1"/>
  <c r="C24" i="2"/>
</calcChain>
</file>

<file path=xl/sharedStrings.xml><?xml version="1.0" encoding="utf-8"?>
<sst xmlns="http://schemas.openxmlformats.org/spreadsheetml/2006/main" count="88" uniqueCount="41">
  <si>
    <t>GB</t>
    <phoneticPr fontId="1"/>
  </si>
  <si>
    <t>カメラ1台あたり1ヶ月に</t>
    <rPh sb="4" eb="5">
      <t>ダイ</t>
    </rPh>
    <rPh sb="8" eb="11">
      <t>イッカゲツ</t>
    </rPh>
    <phoneticPr fontId="1"/>
  </si>
  <si>
    <t>GBを上限にしたい</t>
    <rPh sb="3" eb="5">
      <t>ジョウゲン</t>
    </rPh>
    <phoneticPr fontId="1"/>
  </si>
  <si>
    <t>1日当たりに換算すると</t>
    <rPh sb="1" eb="2">
      <t>ニチ</t>
    </rPh>
    <rPh sb="2" eb="3">
      <t>ア</t>
    </rPh>
    <rPh sb="6" eb="8">
      <t>カンサン</t>
    </rPh>
    <phoneticPr fontId="1"/>
  </si>
  <si>
    <t>GBが上限</t>
    <rPh sb="3" eb="5">
      <t>ジョウゲン</t>
    </rPh>
    <phoneticPr fontId="1"/>
  </si>
  <si>
    <t>単位をGBからKBに換算</t>
    <rPh sb="0" eb="2">
      <t>タンイ</t>
    </rPh>
    <rPh sb="10" eb="12">
      <t>カンサン</t>
    </rPh>
    <phoneticPr fontId="1"/>
  </si>
  <si>
    <t>KBが上限</t>
    <rPh sb="3" eb="5">
      <t>ジョウゲン</t>
    </rPh>
    <phoneticPr fontId="1"/>
  </si>
  <si>
    <t>1日当たりから秒当たりに換算</t>
    <rPh sb="1" eb="2">
      <t>ニチ</t>
    </rPh>
    <rPh sb="2" eb="3">
      <t>ア</t>
    </rPh>
    <rPh sb="7" eb="8">
      <t>ビョウ</t>
    </rPh>
    <rPh sb="8" eb="9">
      <t>ア</t>
    </rPh>
    <rPh sb="12" eb="14">
      <t>カンサン</t>
    </rPh>
    <phoneticPr fontId="1"/>
  </si>
  <si>
    <t>KBが1秒での上限</t>
    <rPh sb="4" eb="5">
      <t>ビョウ</t>
    </rPh>
    <rPh sb="7" eb="9">
      <t>ジョウゲン</t>
    </rPh>
    <phoneticPr fontId="1"/>
  </si>
  <si>
    <t>単位をbps（バイトからビット）に換算</t>
    <rPh sb="0" eb="2">
      <t>タンイ</t>
    </rPh>
    <rPh sb="17" eb="19">
      <t>カンサン</t>
    </rPh>
    <phoneticPr fontId="1"/>
  </si>
  <si>
    <t>1秒で必要な帯域</t>
    <rPh sb="1" eb="2">
      <t>ビョウ</t>
    </rPh>
    <rPh sb="3" eb="5">
      <t>ヒツヨウ</t>
    </rPh>
    <rPh sb="6" eb="8">
      <t>タイイキ</t>
    </rPh>
    <phoneticPr fontId="1"/>
  </si>
  <si>
    <t>1分で必要な帯域</t>
    <rPh sb="1" eb="2">
      <t>フン</t>
    </rPh>
    <rPh sb="3" eb="5">
      <t>ヒツヨウ</t>
    </rPh>
    <rPh sb="6" eb="8">
      <t>タイイキ</t>
    </rPh>
    <phoneticPr fontId="1"/>
  </si>
  <si>
    <t>1時間で必要な帯域</t>
    <rPh sb="1" eb="3">
      <t>ジカン</t>
    </rPh>
    <rPh sb="4" eb="6">
      <t>ヒツヨウ</t>
    </rPh>
    <rPh sb="7" eb="9">
      <t>タイイキ</t>
    </rPh>
    <phoneticPr fontId="1"/>
  </si>
  <si>
    <t>1ヶ月利用可能なデータ量からカメラ帯域の計算</t>
    <rPh sb="0" eb="3">
      <t>イッカゲツ</t>
    </rPh>
    <rPh sb="3" eb="5">
      <t>リヨウ</t>
    </rPh>
    <rPh sb="5" eb="7">
      <t>カノウ</t>
    </rPh>
    <rPh sb="11" eb="12">
      <t>リョウ</t>
    </rPh>
    <rPh sb="17" eb="19">
      <t>タイイキ</t>
    </rPh>
    <rPh sb="20" eb="22">
      <t>ケイサン</t>
    </rPh>
    <phoneticPr fontId="1"/>
  </si>
  <si>
    <t>カメラ帯域から1ヶ月必要なデータ量の計算</t>
    <rPh sb="7" eb="10">
      <t>イッカゲツ</t>
    </rPh>
    <rPh sb="10" eb="12">
      <t>ヒツヨウ</t>
    </rPh>
    <rPh sb="16" eb="17">
      <t>リョウ</t>
    </rPh>
    <rPh sb="18" eb="20">
      <t>ケイサン</t>
    </rPh>
    <phoneticPr fontId="1"/>
  </si>
  <si>
    <t>黄色のセルに入力してください</t>
    <rPh sb="0" eb="2">
      <t>キイロ</t>
    </rPh>
    <rPh sb="6" eb="8">
      <t>ニュウリョク</t>
    </rPh>
    <phoneticPr fontId="1"/>
  </si>
  <si>
    <t>※いつでも下記計算通りになる事を保証するものではありません</t>
    <rPh sb="5" eb="7">
      <t>カキ</t>
    </rPh>
    <rPh sb="7" eb="9">
      <t>ケイサン</t>
    </rPh>
    <rPh sb="9" eb="10">
      <t>ドオ</t>
    </rPh>
    <rPh sb="14" eb="15">
      <t>コト</t>
    </rPh>
    <rPh sb="16" eb="18">
      <t>ホショウ</t>
    </rPh>
    <phoneticPr fontId="1"/>
  </si>
  <si>
    <t>※ご利用のデモシステムで実機での検証をお願いいたします</t>
    <rPh sb="2" eb="4">
      <t>リヨウ</t>
    </rPh>
    <rPh sb="12" eb="14">
      <t>ジッキ</t>
    </rPh>
    <rPh sb="16" eb="18">
      <t>ケンショウ</t>
    </rPh>
    <rPh sb="20" eb="21">
      <t>ネガ</t>
    </rPh>
    <phoneticPr fontId="1"/>
  </si>
  <si>
    <t>kbps</t>
    <phoneticPr fontId="1"/>
  </si>
  <si>
    <t>1日で必要なデータ量(単位をbpsからバイト、GBへ変換)</t>
    <rPh sb="1" eb="2">
      <t>ニチ</t>
    </rPh>
    <rPh sb="3" eb="5">
      <t>ヒツヨウ</t>
    </rPh>
    <rPh sb="9" eb="10">
      <t>リョウ</t>
    </rPh>
    <rPh sb="11" eb="13">
      <t>タンイ</t>
    </rPh>
    <rPh sb="26" eb="28">
      <t>ヘンカン</t>
    </rPh>
    <phoneticPr fontId="1"/>
  </si>
  <si>
    <t>1週間で必要なデータ量(1週間を7日と仮定)</t>
    <rPh sb="1" eb="3">
      <t>シュウカン</t>
    </rPh>
    <rPh sb="4" eb="6">
      <t>ヒツヨウ</t>
    </rPh>
    <rPh sb="10" eb="11">
      <t>リョウ</t>
    </rPh>
    <rPh sb="13" eb="15">
      <t>シュウカン</t>
    </rPh>
    <rPh sb="17" eb="18">
      <t>ヒ</t>
    </rPh>
    <rPh sb="19" eb="21">
      <t>カテイ</t>
    </rPh>
    <phoneticPr fontId="1"/>
  </si>
  <si>
    <t>1ヶ月で必要なデータ量(1ヶ月を31日と仮定)</t>
    <rPh sb="2" eb="3">
      <t>ゲツ</t>
    </rPh>
    <rPh sb="4" eb="6">
      <t>ヒツヨウ</t>
    </rPh>
    <rPh sb="10" eb="11">
      <t>リョウ</t>
    </rPh>
    <rPh sb="14" eb="15">
      <t>ゲツ</t>
    </rPh>
    <rPh sb="18" eb="19">
      <t>ニチ</t>
    </rPh>
    <rPh sb="20" eb="22">
      <t>カテイ</t>
    </rPh>
    <phoneticPr fontId="1"/>
  </si>
  <si>
    <t>必要な帯域はプレビュービデオ50kb＋フルビデオ録画200kb=250kbが必要な帯域と考えられます。</t>
    <rPh sb="0" eb="2">
      <t>ヒツヨウ</t>
    </rPh>
    <rPh sb="3" eb="5">
      <t>タイイキ</t>
    </rPh>
    <phoneticPr fontId="1"/>
  </si>
  <si>
    <t>※カメラによって値が変化します。ご利用のカメラでご確認をお願いいたします。</t>
    <rPh sb="8" eb="9">
      <t>アタイ</t>
    </rPh>
    <rPh sb="10" eb="12">
      <t>ヘンカ</t>
    </rPh>
    <rPh sb="17" eb="19">
      <t>リヨウ</t>
    </rPh>
    <rPh sb="25" eb="27">
      <t>カクニン</t>
    </rPh>
    <rPh sb="29" eb="30">
      <t>ネガ</t>
    </rPh>
    <phoneticPr fontId="1"/>
  </si>
  <si>
    <t>フルビデオ録画は画質lowなので1～5fps範囲内で200kbで送信します。</t>
    <rPh sb="5" eb="7">
      <t>ロクガ</t>
    </rPh>
    <rPh sb="8" eb="10">
      <t>ガシツ</t>
    </rPh>
    <rPh sb="22" eb="24">
      <t>ハンイ</t>
    </rPh>
    <rPh sb="24" eb="25">
      <t>ナイ</t>
    </rPh>
    <rPh sb="32" eb="34">
      <t>ソウシン</t>
    </rPh>
    <phoneticPr fontId="1"/>
  </si>
  <si>
    <t>プレビュービデオが1秒に1コマを50kbで常時送信します。（送信モードがalways、アップデートレートが1s）</t>
    <rPh sb="10" eb="11">
      <t>ビョウ</t>
    </rPh>
    <rPh sb="21" eb="23">
      <t>ジョウジ</t>
    </rPh>
    <rPh sb="23" eb="25">
      <t>ソウシン</t>
    </rPh>
    <rPh sb="30" eb="32">
      <t>ソウシン</t>
    </rPh>
    <phoneticPr fontId="1"/>
  </si>
  <si>
    <t>上記はEagleEye純正カメラCDUM-002aの設定を低容量（低帯域）で設定した例です。</t>
    <rPh sb="0" eb="2">
      <t>ジョウキ</t>
    </rPh>
    <rPh sb="11" eb="13">
      <t>ジュンセイ</t>
    </rPh>
    <rPh sb="26" eb="28">
      <t>セッテイ</t>
    </rPh>
    <rPh sb="29" eb="30">
      <t>テイ</t>
    </rPh>
    <rPh sb="30" eb="32">
      <t>ヨウリョウ</t>
    </rPh>
    <rPh sb="33" eb="34">
      <t>テイ</t>
    </rPh>
    <rPh sb="34" eb="36">
      <t>タイイキ</t>
    </rPh>
    <rPh sb="38" eb="40">
      <t>セッテイ</t>
    </rPh>
    <rPh sb="42" eb="43">
      <t>レイ</t>
    </rPh>
    <phoneticPr fontId="1"/>
  </si>
  <si>
    <t>250を下記表の黄色の「1秒で必要な帯域」欄に入力します</t>
    <rPh sb="4" eb="6">
      <t>カキ</t>
    </rPh>
    <rPh sb="6" eb="7">
      <t>ヒョウ</t>
    </rPh>
    <rPh sb="8" eb="10">
      <t>キイロ</t>
    </rPh>
    <rPh sb="21" eb="22">
      <t>ラン</t>
    </rPh>
    <rPh sb="23" eb="25">
      <t>ニュウリョク</t>
    </rPh>
    <phoneticPr fontId="1"/>
  </si>
  <si>
    <t>上記から必要な帯域はプレビュービデオ＋フルビデオ録画=129kbが必要な帯域と考えられます。</t>
    <rPh sb="0" eb="2">
      <t>ジョウキ</t>
    </rPh>
    <rPh sb="4" eb="6">
      <t>ヒツヨウ</t>
    </rPh>
    <rPh sb="7" eb="9">
      <t>タイイキ</t>
    </rPh>
    <phoneticPr fontId="1"/>
  </si>
  <si>
    <t>kbpsが上限</t>
    <rPh sb="5" eb="7">
      <t>ジョウゲン</t>
    </rPh>
    <phoneticPr fontId="1"/>
  </si>
  <si>
    <t>%とすると</t>
    <phoneticPr fontId="1"/>
  </si>
  <si>
    <t>利用率（例えば・・日中12時間のみ録画の場合50%の利用率）</t>
    <rPh sb="0" eb="2">
      <t>リヨウ</t>
    </rPh>
    <rPh sb="2" eb="3">
      <t>リツ</t>
    </rPh>
    <rPh sb="4" eb="5">
      <t>タト</t>
    </rPh>
    <rPh sb="9" eb="11">
      <t>ニッチュウ</t>
    </rPh>
    <rPh sb="13" eb="15">
      <t>ジカン</t>
    </rPh>
    <rPh sb="17" eb="19">
      <t>ロクガ</t>
    </rPh>
    <rPh sb="20" eb="22">
      <t>バアイ</t>
    </rPh>
    <rPh sb="26" eb="29">
      <t>リヨウリツ</t>
    </rPh>
    <phoneticPr fontId="1"/>
  </si>
  <si>
    <t>カメラ1台あたりの帯域と容量の計算（例）</t>
    <rPh sb="4" eb="5">
      <t>ダイ</t>
    </rPh>
    <rPh sb="9" eb="11">
      <t>タイイキ</t>
    </rPh>
    <rPh sb="12" eb="14">
      <t>ヨウリョウ</t>
    </rPh>
    <rPh sb="15" eb="17">
      <t>ケイサン</t>
    </rPh>
    <rPh sb="18" eb="19">
      <t>レイ</t>
    </rPh>
    <phoneticPr fontId="1"/>
  </si>
  <si>
    <t>カメラ1台あたりの容量から必要帯域算出（例）</t>
    <rPh sb="4" eb="5">
      <t>ダイ</t>
    </rPh>
    <rPh sb="9" eb="11">
      <t>ヨウリョウ</t>
    </rPh>
    <rPh sb="13" eb="15">
      <t>ヒツヨウ</t>
    </rPh>
    <rPh sb="15" eb="17">
      <t>タイイキ</t>
    </rPh>
    <rPh sb="17" eb="19">
      <t>サンシュツ</t>
    </rPh>
    <rPh sb="20" eb="21">
      <t>レイ</t>
    </rPh>
    <phoneticPr fontId="1"/>
  </si>
  <si>
    <t>カメラ1台あたりの帯域からデータ量算出（例）</t>
    <rPh sb="4" eb="5">
      <t>ダイ</t>
    </rPh>
    <rPh sb="9" eb="11">
      <t>タイイキ</t>
    </rPh>
    <rPh sb="16" eb="17">
      <t>リョウ</t>
    </rPh>
    <rPh sb="17" eb="19">
      <t>サンシュツ</t>
    </rPh>
    <rPh sb="20" eb="21">
      <t>レイ</t>
    </rPh>
    <phoneticPr fontId="1"/>
  </si>
  <si>
    <t>ただし・・・</t>
    <phoneticPr fontId="1"/>
  </si>
  <si>
    <t>動体検知機能を用い利用率が50%になったとすると258kbpsとなる可能性があります。</t>
    <rPh sb="0" eb="4">
      <t>ドウタイケンチ</t>
    </rPh>
    <rPh sb="4" eb="6">
      <t>キノウ</t>
    </rPh>
    <rPh sb="7" eb="8">
      <t>モチ</t>
    </rPh>
    <rPh sb="9" eb="11">
      <t>リヨウ</t>
    </rPh>
    <rPh sb="11" eb="12">
      <t>リツ</t>
    </rPh>
    <rPh sb="34" eb="36">
      <t>カノウ</t>
    </rPh>
    <rPh sb="36" eb="37">
      <t>セイ</t>
    </rPh>
    <phoneticPr fontId="1"/>
  </si>
  <si>
    <t>（例えば、夜間12時間、誰も居ないので録画しない）</t>
    <rPh sb="1" eb="2">
      <t>タト</t>
    </rPh>
    <rPh sb="5" eb="7">
      <t>ヤカン</t>
    </rPh>
    <rPh sb="9" eb="11">
      <t>ジカン</t>
    </rPh>
    <rPh sb="12" eb="13">
      <t>ダレ</t>
    </rPh>
    <rPh sb="14" eb="15">
      <t>イ</t>
    </rPh>
    <rPh sb="19" eb="21">
      <t>ロクガ</t>
    </rPh>
    <phoneticPr fontId="1"/>
  </si>
  <si>
    <t>たとえば1ヶ月に40GB(ギガバイト)の容量を上限としたい場合</t>
    <rPh sb="6" eb="7">
      <t>ゲツ</t>
    </rPh>
    <rPh sb="20" eb="22">
      <t>ヨウリョウ</t>
    </rPh>
    <rPh sb="23" eb="25">
      <t>ジョウゲン</t>
    </rPh>
    <rPh sb="29" eb="31">
      <t>バアイ</t>
    </rPh>
    <phoneticPr fontId="1"/>
  </si>
  <si>
    <t>動体検知機能を用い利用率が50%になったとすると39.9GBとなる可能性があります。</t>
    <rPh sb="0" eb="4">
      <t>ドウタイケンチ</t>
    </rPh>
    <rPh sb="4" eb="6">
      <t>キノウ</t>
    </rPh>
    <rPh sb="7" eb="8">
      <t>モチ</t>
    </rPh>
    <rPh sb="9" eb="11">
      <t>リヨウ</t>
    </rPh>
    <rPh sb="11" eb="12">
      <t>リツ</t>
    </rPh>
    <rPh sb="33" eb="35">
      <t>カノウ</t>
    </rPh>
    <rPh sb="35" eb="36">
      <t>セイ</t>
    </rPh>
    <phoneticPr fontId="1"/>
  </si>
  <si>
    <t>1ヶ月で79.8GBの容量が必要となります。</t>
    <rPh sb="2" eb="3">
      <t>ゲツ</t>
    </rPh>
    <rPh sb="11" eb="13">
      <t>ヨウリョウ</t>
    </rPh>
    <rPh sb="14" eb="16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</si>
</sst>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2" borderId="2" xfId="0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14" fontId="0" fillId="0" borderId="0" xfId="0" applyNumberFormat="1"/>
    <xf numFmtId="2" fontId="0" fillId="0" borderId="8" xfId="0" applyNumberForma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0" fillId="0" borderId="0" xfId="0" applyNumberFormat="1" applyBorder="1"/>
    <xf numFmtId="0" fontId="0" fillId="0" borderId="14" xfId="0" applyFill="1" applyBorder="1"/>
    <xf numFmtId="0" fontId="0" fillId="2" borderId="15" xfId="0" applyFill="1" applyBorder="1"/>
    <xf numFmtId="0" fontId="0" fillId="0" borderId="16" xfId="0" applyFill="1" applyBorder="1"/>
    <xf numFmtId="0" fontId="3" fillId="0" borderId="0" xfId="0" applyFont="1" applyBorder="1"/>
    <xf numFmtId="0" fontId="0" fillId="3" borderId="7" xfId="0" applyFill="1" applyBorder="1"/>
    <xf numFmtId="2" fontId="0" fillId="3" borderId="8" xfId="0" applyNumberFormat="1" applyFill="1" applyBorder="1"/>
    <xf numFmtId="0" fontId="0" fillId="3" borderId="9" xfId="0" applyFill="1" applyBorder="1"/>
    <xf numFmtId="0" fontId="3" fillId="0" borderId="13" xfId="0" applyFont="1" applyFill="1" applyBorder="1"/>
    <xf numFmtId="0" fontId="6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4</xdr:row>
      <xdr:rowOff>130968</xdr:rowOff>
    </xdr:from>
    <xdr:to>
      <xdr:col>4</xdr:col>
      <xdr:colOff>476251</xdr:colOff>
      <xdr:row>28</xdr:row>
      <xdr:rowOff>95251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744" t="14947" r="14612" b="28490"/>
        <a:stretch/>
      </xdr:blipFill>
      <xdr:spPr>
        <a:xfrm>
          <a:off x="107157" y="1750218"/>
          <a:ext cx="7239000" cy="396478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="80" zoomScaleNormal="80" workbookViewId="0"/>
  </sheetViews>
  <sheetFormatPr defaultRowHeight="13.5" x14ac:dyDescent="0.15"/>
  <cols>
    <col min="1" max="1" width="3.625" customWidth="1"/>
    <col min="2" max="2" width="53" customWidth="1"/>
    <col min="3" max="3" width="10.5" bestFit="1" customWidth="1"/>
    <col min="4" max="4" width="16.625" bestFit="1" customWidth="1"/>
  </cols>
  <sheetData>
    <row r="1" spans="1:4" s="19" customFormat="1" ht="18.75" x14ac:dyDescent="0.2">
      <c r="A1" s="18" t="s">
        <v>32</v>
      </c>
    </row>
    <row r="2" spans="1:4" ht="21" customHeight="1" x14ac:dyDescent="0.15"/>
    <row r="3" spans="1:4" x14ac:dyDescent="0.15">
      <c r="B3" t="s">
        <v>16</v>
      </c>
    </row>
    <row r="4" spans="1:4" x14ac:dyDescent="0.15">
      <c r="B4" t="s">
        <v>17</v>
      </c>
    </row>
    <row r="6" spans="1:4" ht="14.25" thickBot="1" x14ac:dyDescent="0.2">
      <c r="B6" t="s">
        <v>15</v>
      </c>
      <c r="D6" s="14">
        <v>42611</v>
      </c>
    </row>
    <row r="7" spans="1:4" ht="14.25" thickBot="1" x14ac:dyDescent="0.2">
      <c r="B7" s="11" t="s">
        <v>13</v>
      </c>
      <c r="C7" s="12"/>
      <c r="D7" s="13"/>
    </row>
    <row r="8" spans="1:4" x14ac:dyDescent="0.15">
      <c r="B8" s="5" t="s">
        <v>1</v>
      </c>
      <c r="C8" s="3">
        <v>0</v>
      </c>
      <c r="D8" s="6" t="s">
        <v>2</v>
      </c>
    </row>
    <row r="9" spans="1:4" x14ac:dyDescent="0.15">
      <c r="B9" s="7" t="s">
        <v>3</v>
      </c>
      <c r="C9" s="2">
        <f>C8/30</f>
        <v>0</v>
      </c>
      <c r="D9" s="8" t="s">
        <v>4</v>
      </c>
    </row>
    <row r="10" spans="1:4" x14ac:dyDescent="0.15">
      <c r="B10" s="7" t="s">
        <v>5</v>
      </c>
      <c r="C10" s="1">
        <f>C9*1024*1024</f>
        <v>0</v>
      </c>
      <c r="D10" s="8" t="s">
        <v>6</v>
      </c>
    </row>
    <row r="11" spans="1:4" x14ac:dyDescent="0.15">
      <c r="B11" s="7" t="s">
        <v>7</v>
      </c>
      <c r="C11" s="2">
        <f>C10/24/60/60</f>
        <v>0</v>
      </c>
      <c r="D11" s="8" t="s">
        <v>8</v>
      </c>
    </row>
    <row r="12" spans="1:4" ht="14.25" thickBot="1" x14ac:dyDescent="0.2">
      <c r="B12" s="25" t="s">
        <v>9</v>
      </c>
      <c r="C12" s="26">
        <f>C11*8</f>
        <v>0</v>
      </c>
      <c r="D12" s="27" t="s">
        <v>29</v>
      </c>
    </row>
    <row r="13" spans="1:4" x14ac:dyDescent="0.15">
      <c r="B13" s="21" t="s">
        <v>31</v>
      </c>
      <c r="C13" s="22">
        <v>100</v>
      </c>
      <c r="D13" s="23" t="s">
        <v>30</v>
      </c>
    </row>
    <row r="14" spans="1:4" ht="14.25" thickBot="1" x14ac:dyDescent="0.2">
      <c r="B14" s="9"/>
      <c r="C14" s="15">
        <f>C12*(100/C13)</f>
        <v>0</v>
      </c>
      <c r="D14" s="10" t="s">
        <v>29</v>
      </c>
    </row>
    <row r="15" spans="1:4" x14ac:dyDescent="0.15">
      <c r="B15" s="4"/>
      <c r="C15" s="4"/>
      <c r="D15" s="4"/>
    </row>
    <row r="16" spans="1:4" x14ac:dyDescent="0.15">
      <c r="B16" s="4"/>
      <c r="C16" s="4"/>
      <c r="D16" s="4"/>
    </row>
    <row r="17" spans="2:4" x14ac:dyDescent="0.15">
      <c r="B17" s="4"/>
      <c r="C17" s="4"/>
      <c r="D17" s="4"/>
    </row>
    <row r="18" spans="2:4" ht="14.25" thickBot="1" x14ac:dyDescent="0.2">
      <c r="B18" t="s">
        <v>15</v>
      </c>
      <c r="D18" s="14">
        <v>42611</v>
      </c>
    </row>
    <row r="19" spans="2:4" ht="14.25" thickBot="1" x14ac:dyDescent="0.2">
      <c r="B19" s="11" t="s">
        <v>14</v>
      </c>
      <c r="C19" s="12"/>
      <c r="D19" s="13"/>
    </row>
    <row r="20" spans="2:4" x14ac:dyDescent="0.15">
      <c r="B20" s="5" t="s">
        <v>10</v>
      </c>
      <c r="C20" s="3">
        <v>0</v>
      </c>
      <c r="D20" s="6" t="s">
        <v>18</v>
      </c>
    </row>
    <row r="21" spans="2:4" x14ac:dyDescent="0.15">
      <c r="B21" s="7" t="s">
        <v>11</v>
      </c>
      <c r="C21" s="1">
        <f>C20*60</f>
        <v>0</v>
      </c>
      <c r="D21" s="8" t="s">
        <v>18</v>
      </c>
    </row>
    <row r="22" spans="2:4" x14ac:dyDescent="0.15">
      <c r="B22" s="7" t="s">
        <v>12</v>
      </c>
      <c r="C22" s="1">
        <f>C21*60</f>
        <v>0</v>
      </c>
      <c r="D22" s="8" t="s">
        <v>18</v>
      </c>
    </row>
    <row r="23" spans="2:4" x14ac:dyDescent="0.15">
      <c r="B23" s="7" t="s">
        <v>19</v>
      </c>
      <c r="C23" s="2">
        <f>C22*24/8/1024/1024</f>
        <v>0</v>
      </c>
      <c r="D23" s="8" t="s">
        <v>0</v>
      </c>
    </row>
    <row r="24" spans="2:4" x14ac:dyDescent="0.15">
      <c r="B24" s="7" t="s">
        <v>20</v>
      </c>
      <c r="C24" s="2">
        <f>C23*7</f>
        <v>0</v>
      </c>
      <c r="D24" s="8" t="s">
        <v>0</v>
      </c>
    </row>
    <row r="25" spans="2:4" ht="14.25" thickBot="1" x14ac:dyDescent="0.2">
      <c r="B25" s="25" t="s">
        <v>21</v>
      </c>
      <c r="C25" s="26">
        <f>C23*31</f>
        <v>0</v>
      </c>
      <c r="D25" s="27" t="s">
        <v>0</v>
      </c>
    </row>
    <row r="26" spans="2:4" x14ac:dyDescent="0.15">
      <c r="B26" s="21" t="s">
        <v>31</v>
      </c>
      <c r="C26" s="22">
        <v>100</v>
      </c>
      <c r="D26" s="23" t="s">
        <v>30</v>
      </c>
    </row>
    <row r="27" spans="2:4" ht="14.25" thickBot="1" x14ac:dyDescent="0.2">
      <c r="B27" s="9"/>
      <c r="C27" s="15">
        <f>C25/(100/C26)</f>
        <v>0</v>
      </c>
      <c r="D27" s="10" t="s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zoomScale="80" zoomScaleNormal="80" workbookViewId="0"/>
  </sheetViews>
  <sheetFormatPr defaultRowHeight="13.5" x14ac:dyDescent="0.15"/>
  <cols>
    <col min="1" max="1" width="3.625" customWidth="1"/>
    <col min="2" max="2" width="47.75" customWidth="1"/>
    <col min="3" max="3" width="10.5" bestFit="1" customWidth="1"/>
    <col min="4" max="4" width="16.625" bestFit="1" customWidth="1"/>
  </cols>
  <sheetData>
    <row r="1" spans="1:4" ht="18.75" x14ac:dyDescent="0.2">
      <c r="A1" s="18" t="s">
        <v>33</v>
      </c>
    </row>
    <row r="2" spans="1:4" ht="18.75" x14ac:dyDescent="0.2">
      <c r="A2" s="18"/>
    </row>
    <row r="3" spans="1:4" x14ac:dyDescent="0.15">
      <c r="B3" t="s">
        <v>16</v>
      </c>
    </row>
    <row r="4" spans="1:4" x14ac:dyDescent="0.15">
      <c r="B4" t="s">
        <v>17</v>
      </c>
    </row>
    <row r="6" spans="1:4" ht="14.25" thickBot="1" x14ac:dyDescent="0.2">
      <c r="B6" t="s">
        <v>15</v>
      </c>
      <c r="D6" s="14">
        <v>42611</v>
      </c>
    </row>
    <row r="7" spans="1:4" ht="14.25" thickBot="1" x14ac:dyDescent="0.2">
      <c r="B7" s="11" t="s">
        <v>13</v>
      </c>
      <c r="C7" s="12"/>
      <c r="D7" s="13"/>
    </row>
    <row r="8" spans="1:4" x14ac:dyDescent="0.15">
      <c r="B8" s="5" t="s">
        <v>1</v>
      </c>
      <c r="C8" s="3">
        <v>40</v>
      </c>
      <c r="D8" s="6" t="s">
        <v>2</v>
      </c>
    </row>
    <row r="9" spans="1:4" x14ac:dyDescent="0.15">
      <c r="B9" s="7" t="s">
        <v>3</v>
      </c>
      <c r="C9" s="2">
        <f>C8/30</f>
        <v>1.3333333333333333</v>
      </c>
      <c r="D9" s="8" t="s">
        <v>4</v>
      </c>
    </row>
    <row r="10" spans="1:4" x14ac:dyDescent="0.15">
      <c r="B10" s="7" t="s">
        <v>5</v>
      </c>
      <c r="C10" s="1">
        <f>C9*1024*1024</f>
        <v>1398101.3333333333</v>
      </c>
      <c r="D10" s="8" t="s">
        <v>6</v>
      </c>
    </row>
    <row r="11" spans="1:4" x14ac:dyDescent="0.15">
      <c r="B11" s="7" t="s">
        <v>7</v>
      </c>
      <c r="C11" s="2">
        <f>C10/24/60/60</f>
        <v>16.181728395061729</v>
      </c>
      <c r="D11" s="8" t="s">
        <v>8</v>
      </c>
    </row>
    <row r="12" spans="1:4" ht="14.25" thickBot="1" x14ac:dyDescent="0.2">
      <c r="B12" s="25" t="s">
        <v>9</v>
      </c>
      <c r="C12" s="26">
        <f>C11*8</f>
        <v>129.45382716049383</v>
      </c>
      <c r="D12" s="27" t="s">
        <v>29</v>
      </c>
    </row>
    <row r="13" spans="1:4" x14ac:dyDescent="0.15">
      <c r="B13" s="21" t="s">
        <v>31</v>
      </c>
      <c r="C13" s="22">
        <v>50</v>
      </c>
      <c r="D13" s="23" t="s">
        <v>30</v>
      </c>
    </row>
    <row r="14" spans="1:4" ht="14.25" thickBot="1" x14ac:dyDescent="0.2">
      <c r="B14" s="9"/>
      <c r="C14" s="15">
        <f>C12*(100/C13)</f>
        <v>258.90765432098766</v>
      </c>
      <c r="D14" s="10" t="s">
        <v>29</v>
      </c>
    </row>
    <row r="15" spans="1:4" x14ac:dyDescent="0.15">
      <c r="B15" s="4"/>
      <c r="C15" s="20"/>
      <c r="D15" s="4"/>
    </row>
    <row r="16" spans="1:4" ht="17.25" x14ac:dyDescent="0.2">
      <c r="A16" s="29" t="s">
        <v>38</v>
      </c>
      <c r="B16" s="4"/>
      <c r="C16" s="4"/>
      <c r="D16" s="4"/>
    </row>
    <row r="17" spans="1:1" ht="17.25" x14ac:dyDescent="0.2">
      <c r="A17" s="24" t="s">
        <v>28</v>
      </c>
    </row>
    <row r="18" spans="1:1" ht="17.25" x14ac:dyDescent="0.2">
      <c r="A18" s="24"/>
    </row>
    <row r="19" spans="1:1" ht="17.25" x14ac:dyDescent="0.2">
      <c r="A19" s="24" t="s">
        <v>35</v>
      </c>
    </row>
    <row r="20" spans="1:1" ht="17.25" x14ac:dyDescent="0.2">
      <c r="A20" s="28" t="s">
        <v>36</v>
      </c>
    </row>
    <row r="21" spans="1:1" ht="17.25" x14ac:dyDescent="0.2">
      <c r="A21" s="17" t="s">
        <v>37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showGridLines="0" zoomScale="80" zoomScaleNormal="80" workbookViewId="0"/>
  </sheetViews>
  <sheetFormatPr defaultRowHeight="13.5" x14ac:dyDescent="0.15"/>
  <cols>
    <col min="1" max="1" width="51.5" customWidth="1"/>
    <col min="2" max="2" width="11" customWidth="1"/>
    <col min="3" max="3" width="11.125" customWidth="1"/>
    <col min="4" max="4" width="16.625" bestFit="1" customWidth="1"/>
  </cols>
  <sheetData>
    <row r="1" spans="1:1" ht="18.75" x14ac:dyDescent="0.2">
      <c r="A1" s="18" t="s">
        <v>34</v>
      </c>
    </row>
    <row r="2" spans="1:1" ht="17.25" x14ac:dyDescent="0.2">
      <c r="A2" s="17"/>
    </row>
    <row r="3" spans="1:1" x14ac:dyDescent="0.15">
      <c r="A3" t="s">
        <v>16</v>
      </c>
    </row>
    <row r="4" spans="1:1" x14ac:dyDescent="0.15">
      <c r="A4" t="s">
        <v>17</v>
      </c>
    </row>
    <row r="31" spans="1:1" ht="17.25" x14ac:dyDescent="0.2">
      <c r="A31" s="16" t="s">
        <v>26</v>
      </c>
    </row>
    <row r="32" spans="1:1" ht="17.25" x14ac:dyDescent="0.2">
      <c r="A32" s="16" t="s">
        <v>25</v>
      </c>
    </row>
    <row r="33" spans="1:4" ht="17.25" x14ac:dyDescent="0.2">
      <c r="A33" s="16" t="s">
        <v>24</v>
      </c>
    </row>
    <row r="34" spans="1:4" ht="17.25" x14ac:dyDescent="0.2">
      <c r="A34" s="17" t="s">
        <v>22</v>
      </c>
    </row>
    <row r="35" spans="1:4" ht="17.25" x14ac:dyDescent="0.2">
      <c r="A35" s="17" t="s">
        <v>23</v>
      </c>
    </row>
    <row r="36" spans="1:4" ht="17.25" x14ac:dyDescent="0.2">
      <c r="A36" s="17" t="s">
        <v>27</v>
      </c>
      <c r="B36" s="4"/>
      <c r="C36" s="4"/>
      <c r="D36" s="4"/>
    </row>
    <row r="37" spans="1:4" ht="17.25" x14ac:dyDescent="0.2">
      <c r="A37" s="17" t="s">
        <v>40</v>
      </c>
      <c r="B37" s="4"/>
      <c r="C37" s="4"/>
      <c r="D37" s="4"/>
    </row>
    <row r="39" spans="1:4" ht="14.25" thickBot="1" x14ac:dyDescent="0.2">
      <c r="A39" t="s">
        <v>15</v>
      </c>
      <c r="C39" s="14">
        <v>42611</v>
      </c>
    </row>
    <row r="40" spans="1:4" ht="14.25" thickBot="1" x14ac:dyDescent="0.2">
      <c r="A40" s="11" t="s">
        <v>14</v>
      </c>
      <c r="B40" s="12"/>
      <c r="C40" s="13"/>
    </row>
    <row r="41" spans="1:4" x14ac:dyDescent="0.15">
      <c r="A41" s="5" t="s">
        <v>10</v>
      </c>
      <c r="B41" s="3">
        <v>250</v>
      </c>
      <c r="C41" s="6" t="s">
        <v>18</v>
      </c>
    </row>
    <row r="42" spans="1:4" x14ac:dyDescent="0.15">
      <c r="A42" s="7" t="s">
        <v>11</v>
      </c>
      <c r="B42" s="1">
        <f>B41*60</f>
        <v>15000</v>
      </c>
      <c r="C42" s="8" t="s">
        <v>18</v>
      </c>
    </row>
    <row r="43" spans="1:4" x14ac:dyDescent="0.15">
      <c r="A43" s="7" t="s">
        <v>12</v>
      </c>
      <c r="B43" s="1">
        <f>B42*60</f>
        <v>900000</v>
      </c>
      <c r="C43" s="8" t="s">
        <v>18</v>
      </c>
    </row>
    <row r="44" spans="1:4" x14ac:dyDescent="0.15">
      <c r="A44" s="7" t="s">
        <v>19</v>
      </c>
      <c r="B44" s="2">
        <f>B43*24/8/1024/1024</f>
        <v>2.574920654296875</v>
      </c>
      <c r="C44" s="8" t="s">
        <v>0</v>
      </c>
    </row>
    <row r="45" spans="1:4" x14ac:dyDescent="0.15">
      <c r="A45" s="7" t="s">
        <v>20</v>
      </c>
      <c r="B45" s="2">
        <f>B44*7</f>
        <v>18.024444580078125</v>
      </c>
      <c r="C45" s="8" t="s">
        <v>0</v>
      </c>
    </row>
    <row r="46" spans="1:4" ht="14.25" thickBot="1" x14ac:dyDescent="0.2">
      <c r="A46" s="9" t="s">
        <v>21</v>
      </c>
      <c r="B46" s="15">
        <f>B44*31</f>
        <v>79.822540283203125</v>
      </c>
      <c r="C46" s="10" t="s">
        <v>0</v>
      </c>
    </row>
    <row r="47" spans="1:4" x14ac:dyDescent="0.15">
      <c r="A47" s="21" t="s">
        <v>31</v>
      </c>
      <c r="B47" s="22">
        <v>50</v>
      </c>
      <c r="C47" s="23" t="s">
        <v>30</v>
      </c>
    </row>
    <row r="48" spans="1:4" ht="14.25" thickBot="1" x14ac:dyDescent="0.2">
      <c r="A48" s="9"/>
      <c r="B48" s="15">
        <f>B46/(100/B47)</f>
        <v>39.911270141601563</v>
      </c>
      <c r="C48" s="10" t="s">
        <v>0</v>
      </c>
    </row>
    <row r="50" spans="1:1" ht="17.25" x14ac:dyDescent="0.2">
      <c r="A50" s="24" t="s">
        <v>35</v>
      </c>
    </row>
    <row r="51" spans="1:1" ht="17.25" x14ac:dyDescent="0.2">
      <c r="A51" s="28" t="s">
        <v>39</v>
      </c>
    </row>
    <row r="52" spans="1:1" ht="17.25" x14ac:dyDescent="0.2">
      <c r="A52" s="17" t="s">
        <v>37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帯域と容量の計算</vt:lpstr>
      <vt:lpstr>例1)容量から帯域の計算</vt:lpstr>
      <vt:lpstr>例2）帯域からデータ量算出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2016-08-29T02:35:01Z</dcterms:modified>
</cp:coreProperties>
</file>